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DOKUMENDID\2016\Juriidiline tegevus\140323\Heli\"/>
    </mc:Choice>
  </mc:AlternateContent>
  <xr:revisionPtr revIDLastSave="0" documentId="13_ncr:1_{E415FCE5-CD45-4289-A27E-90DD6CC72EC5}" xr6:coauthVersionLast="47" xr6:coauthVersionMax="47" xr10:uidLastSave="{00000000-0000-0000-0000-000000000000}"/>
  <bookViews>
    <workbookView xWindow="0" yWindow="3870" windowWidth="28800" windowHeight="12735" xr2:uid="{00000000-000D-0000-FFFF-FFFF00000000}"/>
  </bookViews>
  <sheets>
    <sheet name="ESITAMISEKS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G42" i="1"/>
  <c r="H44" i="1"/>
  <c r="F43" i="1"/>
  <c r="G43" i="1" s="1"/>
  <c r="H88" i="1"/>
  <c r="F86" i="1"/>
  <c r="G80" i="1"/>
  <c r="H80" i="1" s="1"/>
  <c r="F45" i="1"/>
  <c r="H96" i="1"/>
  <c r="H94" i="1" s="1"/>
  <c r="F94" i="1"/>
  <c r="F103" i="1"/>
  <c r="H104" i="1"/>
  <c r="H103" i="1" s="1"/>
  <c r="G101" i="1"/>
  <c r="F101" i="1"/>
  <c r="G99" i="1"/>
  <c r="F99" i="1"/>
  <c r="H102" i="1"/>
  <c r="H101" i="1" s="1"/>
  <c r="H100" i="1"/>
  <c r="H99" i="1" s="1"/>
  <c r="H98" i="1"/>
  <c r="H97" i="1"/>
  <c r="H85" i="1"/>
  <c r="H84" i="1"/>
  <c r="H83" i="1"/>
  <c r="H82" i="1"/>
  <c r="H89" i="1"/>
  <c r="H93" i="1"/>
  <c r="H92" i="1"/>
  <c r="H91" i="1"/>
  <c r="F90" i="1"/>
  <c r="H87" i="1"/>
  <c r="F74" i="1"/>
  <c r="G74" i="1" s="1"/>
  <c r="H74" i="1" s="1"/>
  <c r="G76" i="1"/>
  <c r="H76" i="1" s="1"/>
  <c r="G72" i="1"/>
  <c r="H72" i="1" s="1"/>
  <c r="F68" i="1"/>
  <c r="G64" i="1"/>
  <c r="H64" i="1" s="1"/>
  <c r="G66" i="1"/>
  <c r="H66" i="1" s="1"/>
  <c r="G81" i="1"/>
  <c r="H81" i="1" s="1"/>
  <c r="G79" i="1"/>
  <c r="H79" i="1" s="1"/>
  <c r="G78" i="1"/>
  <c r="H78" i="1" s="1"/>
  <c r="G77" i="1"/>
  <c r="H77" i="1" s="1"/>
  <c r="G75" i="1"/>
  <c r="H75" i="1" s="1"/>
  <c r="G73" i="1"/>
  <c r="H73" i="1" s="1"/>
  <c r="G71" i="1"/>
  <c r="H71" i="1" s="1"/>
  <c r="G70" i="1"/>
  <c r="H70" i="1" s="1"/>
  <c r="G69" i="1"/>
  <c r="H69" i="1" s="1"/>
  <c r="G60" i="1"/>
  <c r="H60" i="1" s="1"/>
  <c r="G61" i="1"/>
  <c r="H61" i="1" s="1"/>
  <c r="G59" i="1"/>
  <c r="H59" i="1" s="1"/>
  <c r="G57" i="1"/>
  <c r="H57" i="1" s="1"/>
  <c r="G56" i="1"/>
  <c r="G67" i="1"/>
  <c r="H67" i="1" s="1"/>
  <c r="G65" i="1"/>
  <c r="H65" i="1" s="1"/>
  <c r="G63" i="1"/>
  <c r="H63" i="1" s="1"/>
  <c r="G62" i="1"/>
  <c r="H62" i="1" s="1"/>
  <c r="F58" i="1"/>
  <c r="F55" i="1"/>
  <c r="G54" i="1"/>
  <c r="H54" i="1" s="1"/>
  <c r="G53" i="1"/>
  <c r="H53" i="1" s="1"/>
  <c r="G52" i="1"/>
  <c r="H52" i="1" s="1"/>
  <c r="F51" i="1"/>
  <c r="G49" i="1"/>
  <c r="H49" i="1" s="1"/>
  <c r="G48" i="1"/>
  <c r="H48" i="1" s="1"/>
  <c r="F47" i="1"/>
  <c r="G12" i="1"/>
  <c r="H43" i="1" l="1"/>
  <c r="G90" i="1"/>
  <c r="H90" i="1" s="1"/>
  <c r="G86" i="1"/>
  <c r="H86" i="1" s="1"/>
  <c r="F50" i="1"/>
  <c r="G50" i="1" s="1"/>
  <c r="H50" i="1" s="1"/>
  <c r="G9" i="1"/>
  <c r="H9" i="1" s="1"/>
  <c r="G68" i="1"/>
  <c r="H68" i="1" s="1"/>
  <c r="G58" i="1"/>
  <c r="H58" i="1" s="1"/>
  <c r="G55" i="1"/>
  <c r="H55" i="1" s="1"/>
  <c r="H56" i="1"/>
  <c r="G51" i="1"/>
  <c r="H51" i="1" s="1"/>
  <c r="G47" i="1"/>
  <c r="H47" i="1" s="1"/>
  <c r="G25" i="1"/>
  <c r="H25" i="1" s="1"/>
  <c r="F30" i="1"/>
  <c r="G34" i="1"/>
  <c r="H34" i="1" s="1"/>
  <c r="G33" i="1"/>
  <c r="H33" i="1" s="1"/>
  <c r="F41" i="1" l="1"/>
  <c r="G41" i="1" s="1"/>
  <c r="F27" i="1"/>
  <c r="F16" i="1"/>
  <c r="F13" i="1"/>
  <c r="H41" i="1" l="1"/>
  <c r="G13" i="1"/>
  <c r="G6" i="1"/>
  <c r="G7" i="1"/>
  <c r="H7" i="1" s="1"/>
  <c r="G8" i="1"/>
  <c r="H8" i="1" s="1"/>
  <c r="G10" i="1"/>
  <c r="H10" i="1" s="1"/>
  <c r="G11" i="1"/>
  <c r="H11" i="1" s="1"/>
  <c r="H12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G21" i="1"/>
  <c r="H21" i="1" s="1"/>
  <c r="G22" i="1"/>
  <c r="H22" i="1" s="1"/>
  <c r="G23" i="1"/>
  <c r="H23" i="1" s="1"/>
  <c r="G24" i="1"/>
  <c r="H24" i="1" s="1"/>
  <c r="G26" i="1"/>
  <c r="H26" i="1" s="1"/>
  <c r="G27" i="1"/>
  <c r="G28" i="1"/>
  <c r="H28" i="1" s="1"/>
  <c r="G29" i="1"/>
  <c r="H29" i="1" s="1"/>
  <c r="G30" i="1"/>
  <c r="H30" i="1" s="1"/>
  <c r="G31" i="1"/>
  <c r="H31" i="1" s="1"/>
  <c r="G32" i="1"/>
  <c r="H32" i="1" s="1"/>
  <c r="G35" i="1"/>
  <c r="H35" i="1" s="1"/>
  <c r="G38" i="1"/>
  <c r="H38" i="1" s="1"/>
  <c r="G39" i="1"/>
  <c r="H39" i="1" s="1"/>
  <c r="G40" i="1"/>
  <c r="H40" i="1" s="1"/>
  <c r="H42" i="1"/>
  <c r="G45" i="1"/>
  <c r="H45" i="1" s="1"/>
  <c r="G46" i="1"/>
  <c r="H46" i="1" s="1"/>
  <c r="G5" i="1"/>
  <c r="H5" i="1" s="1"/>
  <c r="H20" i="1" l="1"/>
  <c r="H27" i="1"/>
  <c r="H6" i="1"/>
  <c r="H13" i="1"/>
  <c r="F37" i="1" l="1"/>
  <c r="F36" i="1" s="1"/>
  <c r="G37" i="1" l="1"/>
  <c r="H37" i="1" s="1"/>
  <c r="G36" i="1" l="1"/>
  <c r="H36" i="1" l="1"/>
</calcChain>
</file>

<file path=xl/sharedStrings.xml><?xml version="1.0" encoding="utf-8"?>
<sst xmlns="http://schemas.openxmlformats.org/spreadsheetml/2006/main" count="136" uniqueCount="72">
  <si>
    <t>Euroopa Komisjoni number</t>
  </si>
  <si>
    <t>Abimeetme nimetus</t>
  </si>
  <si>
    <t>Peaeesmärk ja alameesmärk</t>
  </si>
  <si>
    <t>Abi saajate arv</t>
  </si>
  <si>
    <t>Väljamakse summa</t>
  </si>
  <si>
    <t>Kogu summa</t>
  </si>
  <si>
    <t>sh Eesti vahendid</t>
  </si>
  <si>
    <t>sh Euroopa vahendid</t>
  </si>
  <si>
    <t>Tööturuteenuste osutamine tagamaks paremaid võimalusi hõives osalemiseks 2015-2020 (põllumajanduslik ja kalanduslik VTA)</t>
  </si>
  <si>
    <t>Kalanduslik VTA</t>
  </si>
  <si>
    <t>s.h. palgatoetus</t>
  </si>
  <si>
    <t>Põllumajanduslik VTA</t>
  </si>
  <si>
    <t>Tugiisikuga töötamine VTA</t>
  </si>
  <si>
    <t>Koolitus VTA</t>
  </si>
  <si>
    <t>Ettevõtluse alustamise toetus VTA</t>
  </si>
  <si>
    <t>Nõustamine VTA</t>
  </si>
  <si>
    <t>Palgatoetus VTA</t>
  </si>
  <si>
    <t>ettevõtluse alustamise toetus VTA</t>
  </si>
  <si>
    <t>tugiisiku teenus</t>
  </si>
  <si>
    <t>s.h. ettevõtluse alustamise toetus VTA</t>
  </si>
  <si>
    <t>Tööturuteenuste osutamine töövõimereformi sihtrühmale (2016-2020) VTA</t>
  </si>
  <si>
    <t xml:space="preserve">Tööruumide ja -vahendite kohandamine VTA </t>
  </si>
  <si>
    <t>Tööturuteenuste osutamine töövõimereformi sihtrühmale-põllumajanduslik ja kalanduslik VTA (2016-2020)</t>
  </si>
  <si>
    <t>Tööturuteenuste osutamine tagamaks paremaid võimalusi hõives osalemiseks 2015-2020 (VTA)</t>
  </si>
  <si>
    <t>s.h. Palgatoetus</t>
  </si>
  <si>
    <t>EK grupierandi määrus 651/2014 Ebasoodsas olukorras olevate või puudega töötajate jaoks antav abi (artiklid 32-35)</t>
  </si>
  <si>
    <t>s.h ebasoodsas olukorras olevate töötajate töölevõtmiseks palgatoetuste vormis antav abi (artikkel 32)</t>
  </si>
  <si>
    <t>abi puudega töötajate tööhõivega kasnevate lisakulude hüvitamiseks (artikkel 34)</t>
  </si>
  <si>
    <t>Ebasoodsas olukorras olevate töötajate töölevõtmiseks palgatoetuste vormis antav abi (artikkel 32)</t>
  </si>
  <si>
    <t>SA.44055</t>
  </si>
  <si>
    <t>Tööturuteenuste osutamine töövõimereformi sihtrühmale (2016-2020)</t>
  </si>
  <si>
    <t>s.h abi puudega töötajate tööhõivega kasnevate lisakulude hüvitamiseks (artikkel 34)</t>
  </si>
  <si>
    <t>Kohandamine</t>
  </si>
  <si>
    <t xml:space="preserve">EK grupierandi määrus 651/2014 Koolitusabi (artikkel 31) </t>
  </si>
  <si>
    <t>Abi-meede</t>
  </si>
  <si>
    <t>&gt;&gt; Ebasoodsas olukorras olevate töötajate töölevõtmiseks palgatoetuste vormis antav abi (artikkel 32)</t>
  </si>
  <si>
    <t>&gt;&gt; Koolitusabi</t>
  </si>
  <si>
    <t>Alaealise töötamise toetus VTA</t>
  </si>
  <si>
    <t>s.h. alaealise töötamise toetus</t>
  </si>
  <si>
    <t>s.h. tugiisiku teenus</t>
  </si>
  <si>
    <t>s.h koolituskulu hüvitamine</t>
  </si>
  <si>
    <t>Ettevõtlust toetavad teenused</t>
  </si>
  <si>
    <t>s.h.mentorklubi</t>
  </si>
  <si>
    <t>s.h ettevõtluse alustamise toetus VTA</t>
  </si>
  <si>
    <t>s.h. ettevõtlust toetavad teenused</t>
  </si>
  <si>
    <t>s.h. Mentorklubi</t>
  </si>
  <si>
    <t>Individuaalsed lahendused</t>
  </si>
  <si>
    <t>koolitustoetus</t>
  </si>
  <si>
    <t>EVAT täiendkoolitus VTA</t>
  </si>
  <si>
    <t>Tööandja koolitustoetus VTA</t>
  </si>
  <si>
    <t>SA.60665</t>
  </si>
  <si>
    <t>Tööhõiveprogramm 2021-2023</t>
  </si>
  <si>
    <t>SA.60672</t>
  </si>
  <si>
    <t>Tööturuteenuste osutamine tagamaks paremaid võimalusi hõives osalemiseks (muutmine ja pikendamine)</t>
  </si>
  <si>
    <t>SA.60673</t>
  </si>
  <si>
    <t>Tööturuteenuste osutamine töövõimereformi sihtrühmale (2016-2023) (muutmine ja pikendamine)</t>
  </si>
  <si>
    <t>Globaliseerumisega Kohanemise Euroopa Fond 2021-2023 (põllumajanduslik ja kalanduslik) VTA</t>
  </si>
  <si>
    <t>Tööhõiveprogramm 2021-2023 (põllumajanduslik ja kalanduslik VTA)</t>
  </si>
  <si>
    <t>Globaliseerumisega Kohanemise Euroopa Fond 2021-2023</t>
  </si>
  <si>
    <t>s.h. Tööandja koolitustoetus</t>
  </si>
  <si>
    <t>Tööturuteenuste osutamine COVID-19 kriisi mõjude leevendamiseks -põllumajanduslik ja kalanduslik VTA</t>
  </si>
  <si>
    <t>s.h. Mentorluse tasu</t>
  </si>
  <si>
    <t>Tööturuteenuste osutamine COVID-19 kriisi mõjude leevendamiseks (VTA)</t>
  </si>
  <si>
    <t>Noortele tööturuteenuste osutamine COVID-19 kriisi mõjudest taastumiseks VTA</t>
  </si>
  <si>
    <t>Noortele tööturuteenuste osutamine COVID-19 kriisi mõjudest taastumiseks - põllumajanduslik ja kalanduslik VTA</t>
  </si>
  <si>
    <t>Noortele tööturuteenuste osutamine COVID-19 kriisi mõjudest taastumiseks</t>
  </si>
  <si>
    <t>SA.102473</t>
  </si>
  <si>
    <t>Tööturuteenuste osutamine COVID-19 kriisi mõjude leevendamiseks</t>
  </si>
  <si>
    <t>SA.64187</t>
  </si>
  <si>
    <t>Tööturuteenuste osutamine tagamaks paremaid võimalusi hõives osalemiseks (muutmine ja pikendamine kuni 31.12.2022)</t>
  </si>
  <si>
    <t>SA.101039</t>
  </si>
  <si>
    <t>Eesti Töötukassa 2023 a. riigiabi  ja vähese tähtsusega abi aruanne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</si>
</sst>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8"/>
      <color rgb="FF333333"/>
      <name val="Arial"/>
      <family val="2"/>
      <charset val="186"/>
    </font>
    <font>
      <b/>
      <sz val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name val="Helvetica"/>
      <charset val="186"/>
    </font>
    <font>
      <b/>
      <sz val="8"/>
      <name val="Helvetica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 style="medium">
        <color indexed="64"/>
      </left>
      <right/>
      <top style="medium">
        <color indexed="64"/>
      </top>
      <bottom style="medium">
        <color rgb="FFDDDDDD"/>
      </bottom>
      <diagonal/>
    </border>
    <border>
      <left/>
      <right/>
      <top style="medium">
        <color indexed="64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DDDDD"/>
      </bottom>
      <diagonal/>
    </border>
    <border>
      <left style="medium">
        <color indexed="64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Fill="1"/>
    <xf numFmtId="4" fontId="2" fillId="0" borderId="0" xfId="0" applyNumberFormat="1" applyFont="1" applyFill="1"/>
    <xf numFmtId="4" fontId="3" fillId="0" borderId="9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/>
    <xf numFmtId="0" fontId="5" fillId="0" borderId="0" xfId="0" applyFont="1" applyFill="1"/>
    <xf numFmtId="4" fontId="4" fillId="0" borderId="7" xfId="0" applyNumberFormat="1" applyFont="1" applyFill="1" applyBorder="1"/>
    <xf numFmtId="4" fontId="4" fillId="0" borderId="10" xfId="0" applyNumberFormat="1" applyFont="1" applyFill="1" applyBorder="1"/>
    <xf numFmtId="4" fontId="4" fillId="0" borderId="2" xfId="0" applyNumberFormat="1" applyFont="1" applyFill="1" applyBorder="1"/>
    <xf numFmtId="4" fontId="6" fillId="0" borderId="0" xfId="0" applyNumberFormat="1" applyFont="1" applyFill="1" applyBorder="1"/>
    <xf numFmtId="4" fontId="4" fillId="0" borderId="5" xfId="0" applyNumberFormat="1" applyFont="1" applyFill="1" applyBorder="1"/>
    <xf numFmtId="4" fontId="4" fillId="0" borderId="5" xfId="0" applyNumberFormat="1" applyFont="1" applyFill="1" applyBorder="1" applyAlignment="1">
      <alignment wrapText="1"/>
    </xf>
    <xf numFmtId="4" fontId="6" fillId="0" borderId="9" xfId="0" applyNumberFormat="1" applyFont="1" applyFill="1" applyBorder="1"/>
    <xf numFmtId="4" fontId="6" fillId="0" borderId="10" xfId="0" applyNumberFormat="1" applyFont="1" applyFill="1" applyBorder="1"/>
    <xf numFmtId="4" fontId="4" fillId="0" borderId="1" xfId="0" applyNumberFormat="1" applyFont="1" applyFill="1" applyBorder="1"/>
    <xf numFmtId="4" fontId="6" fillId="0" borderId="5" xfId="0" applyNumberFormat="1" applyFont="1" applyFill="1" applyBorder="1"/>
    <xf numFmtId="4" fontId="4" fillId="0" borderId="4" xfId="0" applyNumberFormat="1" applyFont="1" applyFill="1" applyBorder="1"/>
    <xf numFmtId="4" fontId="4" fillId="0" borderId="9" xfId="0" applyNumberFormat="1" applyFont="1" applyFill="1" applyBorder="1"/>
    <xf numFmtId="4" fontId="4" fillId="0" borderId="11" xfId="0" applyNumberFormat="1" applyFont="1" applyFill="1" applyBorder="1"/>
    <xf numFmtId="1" fontId="4" fillId="0" borderId="6" xfId="0" applyNumberFormat="1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wrapText="1"/>
    </xf>
    <xf numFmtId="4" fontId="6" fillId="0" borderId="7" xfId="0" applyNumberFormat="1" applyFont="1" applyFill="1" applyBorder="1"/>
    <xf numFmtId="0" fontId="6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4" fontId="6" fillId="0" borderId="11" xfId="0" applyNumberFormat="1" applyFont="1" applyFill="1" applyBorder="1"/>
    <xf numFmtId="4" fontId="7" fillId="0" borderId="5" xfId="0" applyNumberFormat="1" applyFont="1" applyFill="1" applyBorder="1"/>
    <xf numFmtId="4" fontId="4" fillId="0" borderId="5" xfId="0" applyNumberFormat="1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4" fontId="8" fillId="0" borderId="9" xfId="0" applyNumberFormat="1" applyFont="1" applyFill="1" applyBorder="1"/>
    <xf numFmtId="0" fontId="6" fillId="0" borderId="5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horizontal="center" wrapText="1"/>
    </xf>
    <xf numFmtId="4" fontId="8" fillId="0" borderId="0" xfId="0" applyNumberFormat="1" applyFont="1" applyFill="1"/>
    <xf numFmtId="4" fontId="7" fillId="0" borderId="0" xfId="0" applyNumberFormat="1" applyFont="1"/>
    <xf numFmtId="1" fontId="4" fillId="0" borderId="15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9" fillId="0" borderId="0" xfId="0" applyFont="1" applyFill="1"/>
    <xf numFmtId="1" fontId="4" fillId="0" borderId="13" xfId="0" applyNumberFormat="1" applyFont="1" applyFill="1" applyBorder="1" applyAlignment="1">
      <alignment horizontal="center" wrapText="1"/>
    </xf>
    <xf numFmtId="1" fontId="4" fillId="0" borderId="9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4" fontId="8" fillId="0" borderId="5" xfId="0" applyNumberFormat="1" applyFont="1" applyFill="1" applyBorder="1"/>
    <xf numFmtId="4" fontId="6" fillId="0" borderId="2" xfId="0" applyNumberFormat="1" applyFont="1" applyFill="1" applyBorder="1"/>
    <xf numFmtId="0" fontId="4" fillId="0" borderId="15" xfId="0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4" fillId="0" borderId="4" xfId="0" applyNumberFormat="1" applyFont="1" applyFill="1" applyBorder="1" applyAlignment="1"/>
    <xf numFmtId="0" fontId="2" fillId="0" borderId="0" xfId="0" applyFont="1" applyFill="1" applyAlignment="1"/>
    <xf numFmtId="0" fontId="11" fillId="0" borderId="5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4" fillId="0" borderId="16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/>
    <xf numFmtId="4" fontId="6" fillId="0" borderId="4" xfId="0" applyNumberFormat="1" applyFont="1" applyFill="1" applyBorder="1"/>
    <xf numFmtId="0" fontId="4" fillId="0" borderId="14" xfId="0" applyFont="1" applyFill="1" applyBorder="1" applyAlignment="1">
      <alignment vertical="top" wrapText="1"/>
    </xf>
    <xf numFmtId="1" fontId="4" fillId="0" borderId="2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1" fontId="12" fillId="0" borderId="0" xfId="0" applyNumberFormat="1" applyFont="1" applyFill="1"/>
    <xf numFmtId="0" fontId="4" fillId="0" borderId="6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0" fontId="4" fillId="0" borderId="12" xfId="0" applyFont="1" applyFill="1" applyBorder="1" applyAlignment="1">
      <alignment wrapText="1"/>
    </xf>
    <xf numFmtId="0" fontId="6" fillId="0" borderId="11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wrapText="1"/>
    </xf>
    <xf numFmtId="1" fontId="6" fillId="0" borderId="8" xfId="0" applyNumberFormat="1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5"/>
  <sheetViews>
    <sheetView tabSelected="1" topLeftCell="A90" zoomScale="96" zoomScaleNormal="115" workbookViewId="0">
      <selection activeCell="O15" sqref="O15"/>
    </sheetView>
  </sheetViews>
  <sheetFormatPr defaultColWidth="9.140625" defaultRowHeight="15" x14ac:dyDescent="0.25"/>
  <cols>
    <col min="1" max="1" width="9" style="2" customWidth="1"/>
    <col min="2" max="2" width="9.140625" style="2"/>
    <col min="3" max="3" width="46.5703125" style="2" customWidth="1"/>
    <col min="4" max="4" width="27.7109375" style="2" customWidth="1"/>
    <col min="5" max="5" width="8.85546875" style="83"/>
    <col min="6" max="6" width="16.5703125" style="3" customWidth="1"/>
    <col min="7" max="7" width="12.7109375" style="2" bestFit="1" customWidth="1"/>
    <col min="8" max="8" width="12.5703125" style="2" customWidth="1"/>
    <col min="9" max="16384" width="9.140625" style="2"/>
  </cols>
  <sheetData>
    <row r="1" spans="1:8" ht="18.75" x14ac:dyDescent="0.3">
      <c r="A1" s="1" t="s">
        <v>71</v>
      </c>
    </row>
    <row r="2" spans="1:8" ht="15.75" thickBot="1" x14ac:dyDescent="0.3">
      <c r="F2" s="102"/>
      <c r="G2" s="102"/>
      <c r="H2" s="102"/>
    </row>
    <row r="3" spans="1:8" ht="20.45" customHeight="1" x14ac:dyDescent="0.25">
      <c r="A3" s="103" t="s">
        <v>34</v>
      </c>
      <c r="B3" s="105" t="s">
        <v>0</v>
      </c>
      <c r="C3" s="105" t="s">
        <v>1</v>
      </c>
      <c r="D3" s="105" t="s">
        <v>2</v>
      </c>
      <c r="E3" s="107" t="s">
        <v>3</v>
      </c>
      <c r="F3" s="103" t="s">
        <v>4</v>
      </c>
      <c r="G3" s="105"/>
      <c r="H3" s="109"/>
    </row>
    <row r="4" spans="1:8" ht="23.25" thickBot="1" x14ac:dyDescent="0.3">
      <c r="A4" s="104"/>
      <c r="B4" s="106"/>
      <c r="C4" s="106"/>
      <c r="D4" s="106"/>
      <c r="E4" s="108"/>
      <c r="F4" s="4" t="s">
        <v>5</v>
      </c>
      <c r="G4" s="5" t="s">
        <v>6</v>
      </c>
      <c r="H4" s="6" t="s">
        <v>7</v>
      </c>
    </row>
    <row r="5" spans="1:8" s="8" customFormat="1" ht="23.25" thickBot="1" x14ac:dyDescent="0.3">
      <c r="A5" s="36">
        <v>14347</v>
      </c>
      <c r="B5" s="54"/>
      <c r="C5" s="79" t="s">
        <v>23</v>
      </c>
      <c r="D5" s="54" t="s">
        <v>12</v>
      </c>
      <c r="E5" s="40">
        <v>0</v>
      </c>
      <c r="F5" s="17">
        <v>0</v>
      </c>
      <c r="G5" s="11">
        <f>F5*15%</f>
        <v>0</v>
      </c>
      <c r="H5" s="19">
        <f>F5-G5</f>
        <v>0</v>
      </c>
    </row>
    <row r="6" spans="1:8" x14ac:dyDescent="0.25">
      <c r="A6" s="33"/>
      <c r="B6" s="41"/>
      <c r="C6" s="91"/>
      <c r="D6" s="55" t="s">
        <v>16</v>
      </c>
      <c r="E6" s="22">
        <v>45</v>
      </c>
      <c r="F6" s="29">
        <v>22932.92</v>
      </c>
      <c r="G6" s="7">
        <f t="shared" ref="G6:G40" si="0">F6*15%</f>
        <v>3439.9379999999996</v>
      </c>
      <c r="H6" s="9">
        <f t="shared" ref="H6:H44" si="1">F6-G6</f>
        <v>19492.982</v>
      </c>
    </row>
    <row r="7" spans="1:8" x14ac:dyDescent="0.25">
      <c r="A7" s="33"/>
      <c r="B7" s="41"/>
      <c r="C7" s="91"/>
      <c r="D7" s="55" t="s">
        <v>13</v>
      </c>
      <c r="E7" s="22">
        <v>1</v>
      </c>
      <c r="F7" s="14">
        <v>365</v>
      </c>
      <c r="G7" s="7">
        <f t="shared" si="0"/>
        <v>54.75</v>
      </c>
      <c r="H7" s="9">
        <f t="shared" si="1"/>
        <v>310.25</v>
      </c>
    </row>
    <row r="8" spans="1:8" x14ac:dyDescent="0.25">
      <c r="A8" s="33"/>
      <c r="B8" s="41"/>
      <c r="C8" s="91"/>
      <c r="D8" s="55" t="s">
        <v>48</v>
      </c>
      <c r="E8" s="22">
        <v>0</v>
      </c>
      <c r="F8" s="38">
        <v>0</v>
      </c>
      <c r="G8" s="7">
        <f t="shared" si="0"/>
        <v>0</v>
      </c>
      <c r="H8" s="9">
        <f t="shared" si="1"/>
        <v>0</v>
      </c>
    </row>
    <row r="9" spans="1:8" x14ac:dyDescent="0.25">
      <c r="A9" s="33"/>
      <c r="B9" s="41"/>
      <c r="C9" s="91"/>
      <c r="D9" s="55" t="s">
        <v>15</v>
      </c>
      <c r="E9" s="22">
        <v>0</v>
      </c>
      <c r="F9" s="38">
        <v>0</v>
      </c>
      <c r="G9" s="7">
        <f t="shared" si="0"/>
        <v>0</v>
      </c>
      <c r="H9" s="9">
        <f t="shared" si="1"/>
        <v>0</v>
      </c>
    </row>
    <row r="10" spans="1:8" ht="23.25" x14ac:dyDescent="0.25">
      <c r="A10" s="33"/>
      <c r="B10" s="41"/>
      <c r="C10" s="91"/>
      <c r="D10" s="55" t="s">
        <v>21</v>
      </c>
      <c r="E10" s="22">
        <v>0</v>
      </c>
      <c r="F10" s="13">
        <v>0</v>
      </c>
      <c r="G10" s="7">
        <f t="shared" si="0"/>
        <v>0</v>
      </c>
      <c r="H10" s="9">
        <f t="shared" si="1"/>
        <v>0</v>
      </c>
    </row>
    <row r="11" spans="1:8" x14ac:dyDescent="0.25">
      <c r="A11" s="33"/>
      <c r="B11" s="41"/>
      <c r="C11" s="91"/>
      <c r="D11" s="55" t="s">
        <v>37</v>
      </c>
      <c r="E11" s="22">
        <v>0</v>
      </c>
      <c r="F11" s="38">
        <v>0</v>
      </c>
      <c r="G11" s="7">
        <f t="shared" si="0"/>
        <v>0</v>
      </c>
      <c r="H11" s="9">
        <f t="shared" si="1"/>
        <v>0</v>
      </c>
    </row>
    <row r="12" spans="1:8" ht="24" thickBot="1" x14ac:dyDescent="0.3">
      <c r="A12" s="34"/>
      <c r="B12" s="56"/>
      <c r="C12" s="92"/>
      <c r="D12" s="57" t="s">
        <v>14</v>
      </c>
      <c r="E12" s="37">
        <v>0</v>
      </c>
      <c r="F12" s="38">
        <v>0</v>
      </c>
      <c r="G12" s="10">
        <f t="shared" si="0"/>
        <v>0</v>
      </c>
      <c r="H12" s="21">
        <f t="shared" si="1"/>
        <v>0</v>
      </c>
    </row>
    <row r="13" spans="1:8" ht="33.75" x14ac:dyDescent="0.25">
      <c r="A13" s="58">
        <v>14348</v>
      </c>
      <c r="B13" s="59"/>
      <c r="C13" s="93" t="s">
        <v>8</v>
      </c>
      <c r="D13" s="59" t="s">
        <v>9</v>
      </c>
      <c r="E13" s="31">
        <v>0</v>
      </c>
      <c r="F13" s="17">
        <f>F14+F15</f>
        <v>0</v>
      </c>
      <c r="G13" s="11">
        <f t="shared" si="0"/>
        <v>0</v>
      </c>
      <c r="H13" s="19">
        <f t="shared" si="1"/>
        <v>0</v>
      </c>
    </row>
    <row r="14" spans="1:8" ht="19.149999999999999" customHeight="1" x14ac:dyDescent="0.25">
      <c r="A14" s="26"/>
      <c r="B14" s="55"/>
      <c r="C14" s="94"/>
      <c r="D14" s="41" t="s">
        <v>24</v>
      </c>
      <c r="E14" s="99">
        <v>0</v>
      </c>
      <c r="F14" s="39">
        <v>0</v>
      </c>
      <c r="G14" s="7">
        <f t="shared" si="0"/>
        <v>0</v>
      </c>
      <c r="H14" s="9">
        <f t="shared" si="1"/>
        <v>0</v>
      </c>
    </row>
    <row r="15" spans="1:8" ht="19.149999999999999" customHeight="1" x14ac:dyDescent="0.25">
      <c r="A15" s="26"/>
      <c r="B15" s="55"/>
      <c r="C15" s="94"/>
      <c r="D15" s="41" t="s">
        <v>38</v>
      </c>
      <c r="E15" s="99">
        <v>0</v>
      </c>
      <c r="F15" s="39">
        <v>0</v>
      </c>
      <c r="G15" s="7">
        <f t="shared" si="0"/>
        <v>0</v>
      </c>
      <c r="H15" s="9">
        <f t="shared" si="1"/>
        <v>0</v>
      </c>
    </row>
    <row r="16" spans="1:8" ht="19.149999999999999" customHeight="1" x14ac:dyDescent="0.25">
      <c r="A16" s="26"/>
      <c r="B16" s="55"/>
      <c r="C16" s="94"/>
      <c r="D16" s="55" t="s">
        <v>11</v>
      </c>
      <c r="E16" s="22"/>
      <c r="F16" s="13">
        <f>F17+F18+F19</f>
        <v>750</v>
      </c>
      <c r="G16" s="7">
        <f t="shared" si="0"/>
        <v>112.5</v>
      </c>
      <c r="H16" s="9">
        <f t="shared" si="1"/>
        <v>637.5</v>
      </c>
    </row>
    <row r="17" spans="1:8" ht="19.149999999999999" customHeight="1" x14ac:dyDescent="0.25">
      <c r="A17" s="26"/>
      <c r="B17" s="55"/>
      <c r="C17" s="94"/>
      <c r="D17" s="41" t="s">
        <v>10</v>
      </c>
      <c r="E17" s="99">
        <v>1</v>
      </c>
      <c r="F17" s="39">
        <v>750</v>
      </c>
      <c r="G17" s="12">
        <f t="shared" si="0"/>
        <v>112.5</v>
      </c>
      <c r="H17" s="24">
        <f t="shared" si="1"/>
        <v>637.5</v>
      </c>
    </row>
    <row r="18" spans="1:8" ht="19.149999999999999" customHeight="1" x14ac:dyDescent="0.25">
      <c r="A18" s="26"/>
      <c r="B18" s="55"/>
      <c r="C18" s="94"/>
      <c r="D18" s="41" t="s">
        <v>38</v>
      </c>
      <c r="E18" s="99">
        <v>0</v>
      </c>
      <c r="F18" s="39">
        <v>0</v>
      </c>
      <c r="G18" s="12">
        <f t="shared" si="0"/>
        <v>0</v>
      </c>
      <c r="H18" s="24">
        <f t="shared" si="1"/>
        <v>0</v>
      </c>
    </row>
    <row r="19" spans="1:8" ht="19.149999999999999" customHeight="1" thickBot="1" x14ac:dyDescent="0.3">
      <c r="A19" s="60"/>
      <c r="B19" s="57"/>
      <c r="C19" s="95"/>
      <c r="D19" s="61" t="s">
        <v>40</v>
      </c>
      <c r="E19" s="100">
        <v>0</v>
      </c>
      <c r="F19" s="39">
        <v>0</v>
      </c>
      <c r="G19" s="16">
        <f t="shared" si="0"/>
        <v>0</v>
      </c>
      <c r="H19" s="27">
        <f t="shared" si="1"/>
        <v>0</v>
      </c>
    </row>
    <row r="20" spans="1:8" ht="24" thickBot="1" x14ac:dyDescent="0.3">
      <c r="A20" s="36">
        <v>15463</v>
      </c>
      <c r="B20" s="54"/>
      <c r="C20" s="79" t="s">
        <v>20</v>
      </c>
      <c r="D20" s="54" t="s">
        <v>14</v>
      </c>
      <c r="E20" s="40">
        <v>41</v>
      </c>
      <c r="F20" s="17">
        <v>239267.42</v>
      </c>
      <c r="G20" s="11">
        <f t="shared" si="0"/>
        <v>35890.112999999998</v>
      </c>
      <c r="H20" s="19">
        <f t="shared" si="1"/>
        <v>203377.30700000003</v>
      </c>
    </row>
    <row r="21" spans="1:8" x14ac:dyDescent="0.25">
      <c r="A21" s="52"/>
      <c r="B21" s="53"/>
      <c r="C21" s="96"/>
      <c r="D21" s="55" t="s">
        <v>13</v>
      </c>
      <c r="E21" s="22">
        <v>12</v>
      </c>
      <c r="F21" s="14">
        <v>8767</v>
      </c>
      <c r="G21" s="7">
        <f t="shared" si="0"/>
        <v>1315.05</v>
      </c>
      <c r="H21" s="9">
        <f t="shared" si="1"/>
        <v>7451.95</v>
      </c>
    </row>
    <row r="22" spans="1:8" x14ac:dyDescent="0.25">
      <c r="A22" s="52"/>
      <c r="B22" s="53"/>
      <c r="C22" s="96"/>
      <c r="D22" s="55" t="s">
        <v>16</v>
      </c>
      <c r="E22" s="22">
        <v>1223</v>
      </c>
      <c r="F22" s="13">
        <v>3018343.29</v>
      </c>
      <c r="G22" s="7">
        <f t="shared" si="0"/>
        <v>452751.49349999998</v>
      </c>
      <c r="H22" s="9">
        <f t="shared" si="1"/>
        <v>2565591.7965000002</v>
      </c>
    </row>
    <row r="23" spans="1:8" x14ac:dyDescent="0.25">
      <c r="A23" s="52"/>
      <c r="B23" s="53"/>
      <c r="C23" s="96"/>
      <c r="D23" s="55" t="s">
        <v>12</v>
      </c>
      <c r="E23" s="22">
        <v>101</v>
      </c>
      <c r="F23" s="13">
        <v>200279.37</v>
      </c>
      <c r="G23" s="7">
        <f t="shared" si="0"/>
        <v>30041.905499999997</v>
      </c>
      <c r="H23" s="9">
        <f t="shared" si="1"/>
        <v>170237.4645</v>
      </c>
    </row>
    <row r="24" spans="1:8" ht="23.25" x14ac:dyDescent="0.25">
      <c r="A24" s="52"/>
      <c r="B24" s="53"/>
      <c r="C24" s="96"/>
      <c r="D24" s="55" t="s">
        <v>21</v>
      </c>
      <c r="E24" s="22">
        <v>5</v>
      </c>
      <c r="F24" s="13">
        <v>80739.7</v>
      </c>
      <c r="G24" s="7">
        <f t="shared" si="0"/>
        <v>12110.955</v>
      </c>
      <c r="H24" s="9">
        <f t="shared" si="1"/>
        <v>68628.744999999995</v>
      </c>
    </row>
    <row r="25" spans="1:8" x14ac:dyDescent="0.25">
      <c r="A25" s="52"/>
      <c r="B25" s="53"/>
      <c r="C25" s="96"/>
      <c r="D25" s="55" t="s">
        <v>46</v>
      </c>
      <c r="E25" s="22">
        <v>1</v>
      </c>
      <c r="F25" s="13">
        <v>312</v>
      </c>
      <c r="G25" s="7">
        <f t="shared" si="0"/>
        <v>46.8</v>
      </c>
      <c r="H25" s="9">
        <f t="shared" si="1"/>
        <v>265.2</v>
      </c>
    </row>
    <row r="26" spans="1:8" ht="15.75" thickBot="1" x14ac:dyDescent="0.3">
      <c r="A26" s="52"/>
      <c r="B26" s="53"/>
      <c r="C26" s="96"/>
      <c r="D26" s="55" t="s">
        <v>15</v>
      </c>
      <c r="E26" s="37">
        <v>6</v>
      </c>
      <c r="F26" s="20">
        <v>1866.42</v>
      </c>
      <c r="G26" s="10">
        <f t="shared" si="0"/>
        <v>279.96300000000002</v>
      </c>
      <c r="H26" s="21">
        <f t="shared" si="1"/>
        <v>1586.4570000000001</v>
      </c>
    </row>
    <row r="27" spans="1:8" ht="33.75" x14ac:dyDescent="0.25">
      <c r="A27" s="58">
        <v>15464</v>
      </c>
      <c r="B27" s="62"/>
      <c r="C27" s="93" t="s">
        <v>22</v>
      </c>
      <c r="D27" s="63" t="s">
        <v>9</v>
      </c>
      <c r="E27" s="31"/>
      <c r="F27" s="17">
        <f>F28+F29</f>
        <v>5673.16</v>
      </c>
      <c r="G27" s="11">
        <f t="shared" si="0"/>
        <v>850.97399999999993</v>
      </c>
      <c r="H27" s="19">
        <f t="shared" si="1"/>
        <v>4822.1859999999997</v>
      </c>
    </row>
    <row r="28" spans="1:8" x14ac:dyDescent="0.25">
      <c r="A28" s="33"/>
      <c r="B28" s="41"/>
      <c r="C28" s="94"/>
      <c r="D28" s="64" t="s">
        <v>10</v>
      </c>
      <c r="E28" s="22">
        <v>3</v>
      </c>
      <c r="F28" s="18">
        <v>5673.16</v>
      </c>
      <c r="G28" s="12">
        <f t="shared" si="0"/>
        <v>850.97399999999993</v>
      </c>
      <c r="H28" s="24">
        <f t="shared" si="1"/>
        <v>4822.1859999999997</v>
      </c>
    </row>
    <row r="29" spans="1:8" x14ac:dyDescent="0.25">
      <c r="A29" s="33"/>
      <c r="B29" s="41"/>
      <c r="C29" s="94"/>
      <c r="D29" s="64" t="s">
        <v>39</v>
      </c>
      <c r="E29" s="22">
        <v>0</v>
      </c>
      <c r="F29" s="18">
        <v>0</v>
      </c>
      <c r="G29" s="12">
        <f t="shared" si="0"/>
        <v>0</v>
      </c>
      <c r="H29" s="24">
        <f t="shared" si="1"/>
        <v>0</v>
      </c>
    </row>
    <row r="30" spans="1:8" x14ac:dyDescent="0.25">
      <c r="A30" s="33"/>
      <c r="B30" s="41"/>
      <c r="C30" s="94"/>
      <c r="D30" s="65" t="s">
        <v>11</v>
      </c>
      <c r="E30" s="22"/>
      <c r="F30" s="13">
        <f>F31+F32+F35+F33+F34</f>
        <v>108291.67</v>
      </c>
      <c r="G30" s="7">
        <f t="shared" si="0"/>
        <v>16243.750499999998</v>
      </c>
      <c r="H30" s="9">
        <f t="shared" si="1"/>
        <v>92047.919500000004</v>
      </c>
    </row>
    <row r="31" spans="1:8" x14ac:dyDescent="0.25">
      <c r="A31" s="33"/>
      <c r="B31" s="41"/>
      <c r="C31" s="91"/>
      <c r="D31" s="64" t="s">
        <v>10</v>
      </c>
      <c r="E31" s="22">
        <v>46</v>
      </c>
      <c r="F31" s="18">
        <v>100911.54</v>
      </c>
      <c r="G31" s="12">
        <f t="shared" si="0"/>
        <v>15136.730999999998</v>
      </c>
      <c r="H31" s="24">
        <f t="shared" si="1"/>
        <v>85774.808999999994</v>
      </c>
    </row>
    <row r="32" spans="1:8" x14ac:dyDescent="0.25">
      <c r="A32" s="33"/>
      <c r="B32" s="41"/>
      <c r="C32" s="91"/>
      <c r="D32" s="64" t="s">
        <v>43</v>
      </c>
      <c r="E32" s="22">
        <v>0</v>
      </c>
      <c r="F32" s="18">
        <v>0</v>
      </c>
      <c r="G32" s="12">
        <f t="shared" si="0"/>
        <v>0</v>
      </c>
      <c r="H32" s="24">
        <f t="shared" si="1"/>
        <v>0</v>
      </c>
    </row>
    <row r="33" spans="1:8" x14ac:dyDescent="0.25">
      <c r="A33" s="33"/>
      <c r="B33" s="41"/>
      <c r="C33" s="91"/>
      <c r="D33" s="66" t="s">
        <v>44</v>
      </c>
      <c r="E33" s="22">
        <v>0</v>
      </c>
      <c r="F33" s="18">
        <v>0</v>
      </c>
      <c r="G33" s="12">
        <f t="shared" si="0"/>
        <v>0</v>
      </c>
      <c r="H33" s="24">
        <f t="shared" si="1"/>
        <v>0</v>
      </c>
    </row>
    <row r="34" spans="1:8" x14ac:dyDescent="0.25">
      <c r="A34" s="33"/>
      <c r="B34" s="41"/>
      <c r="C34" s="91"/>
      <c r="D34" s="66" t="s">
        <v>45</v>
      </c>
      <c r="E34" s="22">
        <v>0</v>
      </c>
      <c r="F34" s="39">
        <v>0</v>
      </c>
      <c r="G34" s="12">
        <f t="shared" si="0"/>
        <v>0</v>
      </c>
      <c r="H34" s="24">
        <f t="shared" si="1"/>
        <v>0</v>
      </c>
    </row>
    <row r="35" spans="1:8" ht="15.75" thickBot="1" x14ac:dyDescent="0.3">
      <c r="A35" s="34"/>
      <c r="B35" s="56"/>
      <c r="C35" s="92"/>
      <c r="D35" s="61" t="s">
        <v>39</v>
      </c>
      <c r="E35" s="37">
        <v>6</v>
      </c>
      <c r="F35" s="15">
        <v>7380.13</v>
      </c>
      <c r="G35" s="16">
        <f t="shared" si="0"/>
        <v>1107.0194999999999</v>
      </c>
      <c r="H35" s="27">
        <f t="shared" si="1"/>
        <v>6273.1105000000007</v>
      </c>
    </row>
    <row r="36" spans="1:8" s="8" customFormat="1" ht="46.5" thickBot="1" x14ac:dyDescent="0.3">
      <c r="A36" s="36">
        <v>15481</v>
      </c>
      <c r="B36" s="54" t="s">
        <v>29</v>
      </c>
      <c r="C36" s="79" t="s">
        <v>30</v>
      </c>
      <c r="D36" s="54" t="s">
        <v>25</v>
      </c>
      <c r="E36" s="40"/>
      <c r="F36" s="17">
        <f>F37+F40</f>
        <v>0</v>
      </c>
      <c r="G36" s="11">
        <f t="shared" si="0"/>
        <v>0</v>
      </c>
      <c r="H36" s="19">
        <f t="shared" si="1"/>
        <v>0</v>
      </c>
    </row>
    <row r="37" spans="1:8" s="8" customFormat="1" ht="34.5" x14ac:dyDescent="0.25">
      <c r="A37" s="67"/>
      <c r="B37" s="68"/>
      <c r="C37" s="97"/>
      <c r="D37" s="55" t="s">
        <v>31</v>
      </c>
      <c r="E37" s="22"/>
      <c r="F37" s="13">
        <f>F38+F39</f>
        <v>0</v>
      </c>
      <c r="G37" s="7">
        <f t="shared" si="0"/>
        <v>0</v>
      </c>
      <c r="H37" s="9">
        <f t="shared" si="1"/>
        <v>0</v>
      </c>
    </row>
    <row r="38" spans="1:8" x14ac:dyDescent="0.25">
      <c r="A38" s="33"/>
      <c r="B38" s="41"/>
      <c r="C38" s="91"/>
      <c r="D38" s="41" t="s">
        <v>32</v>
      </c>
      <c r="E38" s="22">
        <v>0</v>
      </c>
      <c r="F38" s="28">
        <v>0</v>
      </c>
      <c r="G38" s="12">
        <f t="shared" si="0"/>
        <v>0</v>
      </c>
      <c r="H38" s="24">
        <f t="shared" si="1"/>
        <v>0</v>
      </c>
    </row>
    <row r="39" spans="1:8" s="42" customFormat="1" x14ac:dyDescent="0.25">
      <c r="A39" s="33"/>
      <c r="B39" s="41"/>
      <c r="C39" s="91"/>
      <c r="D39" s="41" t="s">
        <v>18</v>
      </c>
      <c r="E39" s="22">
        <v>0</v>
      </c>
      <c r="F39" s="28">
        <v>0</v>
      </c>
      <c r="G39" s="12">
        <f t="shared" si="0"/>
        <v>0</v>
      </c>
      <c r="H39" s="24">
        <f t="shared" si="1"/>
        <v>0</v>
      </c>
    </row>
    <row r="40" spans="1:8" s="8" customFormat="1" ht="46.5" thickBot="1" x14ac:dyDescent="0.3">
      <c r="A40" s="60"/>
      <c r="B40" s="57"/>
      <c r="C40" s="95"/>
      <c r="D40" s="57" t="s">
        <v>28</v>
      </c>
      <c r="E40" s="37">
        <v>0</v>
      </c>
      <c r="F40" s="32">
        <v>0</v>
      </c>
      <c r="G40" s="10">
        <f t="shared" si="0"/>
        <v>0</v>
      </c>
      <c r="H40" s="21">
        <f t="shared" si="1"/>
        <v>0</v>
      </c>
    </row>
    <row r="41" spans="1:8" ht="23.25" thickBot="1" x14ac:dyDescent="0.3">
      <c r="A41" s="58">
        <v>20949</v>
      </c>
      <c r="B41" s="54" t="s">
        <v>50</v>
      </c>
      <c r="C41" s="93" t="s">
        <v>51</v>
      </c>
      <c r="D41" s="69" t="s">
        <v>33</v>
      </c>
      <c r="E41" s="35"/>
      <c r="F41" s="76">
        <f>F42</f>
        <v>17459.59</v>
      </c>
      <c r="G41" s="11">
        <f>F41</f>
        <v>17459.59</v>
      </c>
      <c r="H41" s="19">
        <f t="shared" si="1"/>
        <v>0</v>
      </c>
    </row>
    <row r="42" spans="1:8" x14ac:dyDescent="0.25">
      <c r="A42" s="25"/>
      <c r="B42" s="70"/>
      <c r="C42" s="91"/>
      <c r="D42" s="70" t="s">
        <v>36</v>
      </c>
      <c r="E42" s="84">
        <v>6</v>
      </c>
      <c r="F42" s="101">
        <v>17459.59</v>
      </c>
      <c r="G42" s="12">
        <f t="shared" ref="G42:G44" si="2">F42</f>
        <v>17459.59</v>
      </c>
      <c r="H42" s="24">
        <f t="shared" si="1"/>
        <v>0</v>
      </c>
    </row>
    <row r="43" spans="1:8" ht="45" x14ac:dyDescent="0.25">
      <c r="A43" s="25"/>
      <c r="B43" s="70"/>
      <c r="C43" s="91"/>
      <c r="D43" s="71" t="s">
        <v>25</v>
      </c>
      <c r="E43" s="85"/>
      <c r="F43" s="14">
        <f>F44</f>
        <v>58453.850000000006</v>
      </c>
      <c r="G43" s="7">
        <f t="shared" si="2"/>
        <v>58453.850000000006</v>
      </c>
      <c r="H43" s="9">
        <f t="shared" si="1"/>
        <v>0</v>
      </c>
    </row>
    <row r="44" spans="1:8" ht="34.5" thickBot="1" x14ac:dyDescent="0.3">
      <c r="A44" s="25"/>
      <c r="B44" s="70"/>
      <c r="C44" s="91"/>
      <c r="D44" s="70" t="s">
        <v>35</v>
      </c>
      <c r="E44" s="85">
        <v>16</v>
      </c>
      <c r="F44" s="23">
        <v>58453.850000000006</v>
      </c>
      <c r="G44" s="12">
        <f t="shared" si="2"/>
        <v>58453.850000000006</v>
      </c>
      <c r="H44" s="24">
        <f t="shared" si="1"/>
        <v>0</v>
      </c>
    </row>
    <row r="45" spans="1:8" s="51" customFormat="1" ht="46.5" thickBot="1" x14ac:dyDescent="0.3">
      <c r="A45" s="58">
        <v>211195</v>
      </c>
      <c r="B45" s="59" t="s">
        <v>70</v>
      </c>
      <c r="C45" s="93" t="s">
        <v>69</v>
      </c>
      <c r="D45" s="63" t="s">
        <v>25</v>
      </c>
      <c r="E45" s="48"/>
      <c r="F45" s="90">
        <f>F46</f>
        <v>1150</v>
      </c>
      <c r="G45" s="49">
        <f t="shared" ref="G45:G54" si="3">F45*15%</f>
        <v>172.5</v>
      </c>
      <c r="H45" s="50">
        <f t="shared" ref="H45:H78" si="4">F45-G45</f>
        <v>977.5</v>
      </c>
    </row>
    <row r="46" spans="1:8" ht="34.5" thickBot="1" x14ac:dyDescent="0.3">
      <c r="A46" s="72"/>
      <c r="B46" s="73"/>
      <c r="C46" s="92"/>
      <c r="D46" s="89" t="s">
        <v>35</v>
      </c>
      <c r="E46" s="86">
        <v>1</v>
      </c>
      <c r="F46" s="23">
        <v>1150</v>
      </c>
      <c r="G46" s="12">
        <f t="shared" si="3"/>
        <v>172.5</v>
      </c>
      <c r="H46" s="24">
        <f t="shared" si="4"/>
        <v>977.5</v>
      </c>
    </row>
    <row r="47" spans="1:8" ht="46.5" thickBot="1" x14ac:dyDescent="0.3">
      <c r="A47" s="26">
        <v>20965</v>
      </c>
      <c r="B47" s="88" t="s">
        <v>52</v>
      </c>
      <c r="C47" s="98" t="s">
        <v>53</v>
      </c>
      <c r="D47" s="55" t="s">
        <v>25</v>
      </c>
      <c r="E47" s="22"/>
      <c r="F47" s="17">
        <f>F48</f>
        <v>0</v>
      </c>
      <c r="G47" s="11">
        <f t="shared" si="3"/>
        <v>0</v>
      </c>
      <c r="H47" s="19">
        <f t="shared" si="4"/>
        <v>0</v>
      </c>
    </row>
    <row r="48" spans="1:8" ht="34.5" x14ac:dyDescent="0.25">
      <c r="A48" s="33"/>
      <c r="B48" s="41"/>
      <c r="C48" s="91"/>
      <c r="D48" s="41" t="s">
        <v>26</v>
      </c>
      <c r="E48" s="22">
        <v>0</v>
      </c>
      <c r="F48" s="23">
        <v>0</v>
      </c>
      <c r="G48" s="12">
        <f t="shared" si="3"/>
        <v>0</v>
      </c>
      <c r="H48" s="24">
        <f t="shared" si="4"/>
        <v>0</v>
      </c>
    </row>
    <row r="49" spans="1:8" ht="35.25" thickBot="1" x14ac:dyDescent="0.3">
      <c r="A49" s="34"/>
      <c r="B49" s="56"/>
      <c r="C49" s="92"/>
      <c r="D49" s="56" t="s">
        <v>27</v>
      </c>
      <c r="E49" s="37"/>
      <c r="F49" s="15">
        <v>0</v>
      </c>
      <c r="G49" s="16">
        <f t="shared" si="3"/>
        <v>0</v>
      </c>
      <c r="H49" s="27">
        <f t="shared" si="4"/>
        <v>0</v>
      </c>
    </row>
    <row r="50" spans="1:8" ht="46.5" thickBot="1" x14ac:dyDescent="0.3">
      <c r="A50" s="36">
        <v>20972</v>
      </c>
      <c r="B50" s="54" t="s">
        <v>54</v>
      </c>
      <c r="C50" s="79" t="s">
        <v>55</v>
      </c>
      <c r="D50" s="54" t="s">
        <v>25</v>
      </c>
      <c r="E50" s="40"/>
      <c r="F50" s="17">
        <f>F51+F54</f>
        <v>17208.060000000001</v>
      </c>
      <c r="G50" s="11">
        <f t="shared" si="3"/>
        <v>2581.2090000000003</v>
      </c>
      <c r="H50" s="19">
        <f t="shared" si="4"/>
        <v>14626.851000000001</v>
      </c>
    </row>
    <row r="51" spans="1:8" ht="34.5" x14ac:dyDescent="0.25">
      <c r="A51" s="67"/>
      <c r="B51" s="68"/>
      <c r="C51" s="97"/>
      <c r="D51" s="55" t="s">
        <v>31</v>
      </c>
      <c r="E51" s="22"/>
      <c r="F51" s="13">
        <f>F52+F53</f>
        <v>7616.13</v>
      </c>
      <c r="G51" s="7">
        <f t="shared" si="3"/>
        <v>1142.4195</v>
      </c>
      <c r="H51" s="9">
        <f t="shared" si="4"/>
        <v>6473.7105000000001</v>
      </c>
    </row>
    <row r="52" spans="1:8" x14ac:dyDescent="0.25">
      <c r="A52" s="33"/>
      <c r="B52" s="41"/>
      <c r="C52" s="91"/>
      <c r="D52" s="41" t="s">
        <v>32</v>
      </c>
      <c r="E52" s="22">
        <v>0</v>
      </c>
      <c r="F52" s="28">
        <v>0</v>
      </c>
      <c r="G52" s="12">
        <f t="shared" si="3"/>
        <v>0</v>
      </c>
      <c r="H52" s="24">
        <f t="shared" si="4"/>
        <v>0</v>
      </c>
    </row>
    <row r="53" spans="1:8" x14ac:dyDescent="0.25">
      <c r="A53" s="33"/>
      <c r="B53" s="41"/>
      <c r="C53" s="91"/>
      <c r="D53" s="41" t="s">
        <v>18</v>
      </c>
      <c r="E53" s="22">
        <v>2</v>
      </c>
      <c r="F53" s="28">
        <v>7616.13</v>
      </c>
      <c r="G53" s="12">
        <f t="shared" si="3"/>
        <v>1142.4195</v>
      </c>
      <c r="H53" s="24">
        <f t="shared" si="4"/>
        <v>6473.7105000000001</v>
      </c>
    </row>
    <row r="54" spans="1:8" ht="46.5" thickBot="1" x14ac:dyDescent="0.3">
      <c r="A54" s="60"/>
      <c r="B54" s="57"/>
      <c r="C54" s="95"/>
      <c r="D54" s="57" t="s">
        <v>28</v>
      </c>
      <c r="E54" s="37">
        <v>6</v>
      </c>
      <c r="F54" s="46">
        <v>9591.93</v>
      </c>
      <c r="G54" s="7">
        <f t="shared" si="3"/>
        <v>1438.7895000000001</v>
      </c>
      <c r="H54" s="9">
        <f t="shared" si="4"/>
        <v>8153.1405000000004</v>
      </c>
    </row>
    <row r="55" spans="1:8" ht="23.25" thickBot="1" x14ac:dyDescent="0.3">
      <c r="A55" s="58">
        <v>20981</v>
      </c>
      <c r="B55" s="62"/>
      <c r="C55" s="79" t="s">
        <v>56</v>
      </c>
      <c r="D55" s="63" t="s">
        <v>9</v>
      </c>
      <c r="E55" s="45"/>
      <c r="F55" s="17">
        <f>F56+F57</f>
        <v>0</v>
      </c>
      <c r="G55" s="11">
        <f>G56+G57</f>
        <v>0</v>
      </c>
      <c r="H55" s="19">
        <f t="shared" si="4"/>
        <v>0</v>
      </c>
    </row>
    <row r="56" spans="1:8" x14ac:dyDescent="0.25">
      <c r="A56" s="33"/>
      <c r="B56" s="41"/>
      <c r="C56" s="94"/>
      <c r="D56" s="64" t="s">
        <v>10</v>
      </c>
      <c r="E56" s="30">
        <v>0</v>
      </c>
      <c r="F56" s="18">
        <v>0</v>
      </c>
      <c r="G56" s="12">
        <f>F56*40%</f>
        <v>0</v>
      </c>
      <c r="H56" s="24">
        <f t="shared" si="4"/>
        <v>0</v>
      </c>
    </row>
    <row r="57" spans="1:8" x14ac:dyDescent="0.25">
      <c r="A57" s="33"/>
      <c r="B57" s="41"/>
      <c r="C57" s="94"/>
      <c r="D57" s="64" t="s">
        <v>39</v>
      </c>
      <c r="E57" s="30">
        <v>0</v>
      </c>
      <c r="F57" s="18">
        <v>0</v>
      </c>
      <c r="G57" s="12">
        <f>F57*40%</f>
        <v>0</v>
      </c>
      <c r="H57" s="24">
        <f t="shared" si="4"/>
        <v>0</v>
      </c>
    </row>
    <row r="58" spans="1:8" x14ac:dyDescent="0.25">
      <c r="A58" s="33"/>
      <c r="B58" s="41"/>
      <c r="C58" s="94"/>
      <c r="D58" s="65" t="s">
        <v>11</v>
      </c>
      <c r="E58" s="30"/>
      <c r="F58" s="13">
        <f>F59+F60+F61</f>
        <v>0</v>
      </c>
      <c r="G58" s="7">
        <f>G59+G60+G61</f>
        <v>0</v>
      </c>
      <c r="H58" s="9">
        <f t="shared" si="4"/>
        <v>0</v>
      </c>
    </row>
    <row r="59" spans="1:8" x14ac:dyDescent="0.25">
      <c r="A59" s="33"/>
      <c r="B59" s="41"/>
      <c r="C59" s="91"/>
      <c r="D59" s="64" t="s">
        <v>10</v>
      </c>
      <c r="E59" s="30">
        <v>0</v>
      </c>
      <c r="F59" s="18">
        <v>0</v>
      </c>
      <c r="G59" s="12">
        <f>F59*40%</f>
        <v>0</v>
      </c>
      <c r="H59" s="24">
        <f t="shared" si="4"/>
        <v>0</v>
      </c>
    </row>
    <row r="60" spans="1:8" x14ac:dyDescent="0.25">
      <c r="A60" s="33"/>
      <c r="B60" s="41"/>
      <c r="C60" s="91"/>
      <c r="D60" s="64" t="s">
        <v>43</v>
      </c>
      <c r="E60" s="30">
        <v>0</v>
      </c>
      <c r="F60" s="18">
        <v>0</v>
      </c>
      <c r="G60" s="12">
        <f t="shared" ref="G60:G61" si="5">F60*40%</f>
        <v>0</v>
      </c>
      <c r="H60" s="24">
        <f t="shared" si="4"/>
        <v>0</v>
      </c>
    </row>
    <row r="61" spans="1:8" ht="15.75" thickBot="1" x14ac:dyDescent="0.3">
      <c r="A61" s="34"/>
      <c r="B61" s="56"/>
      <c r="C61" s="92"/>
      <c r="D61" s="74" t="s">
        <v>44</v>
      </c>
      <c r="E61" s="44">
        <v>0</v>
      </c>
      <c r="F61" s="15">
        <v>0</v>
      </c>
      <c r="G61" s="16">
        <f t="shared" si="5"/>
        <v>0</v>
      </c>
      <c r="H61" s="27">
        <f t="shared" si="4"/>
        <v>0</v>
      </c>
    </row>
    <row r="62" spans="1:8" ht="15.75" thickBot="1" x14ac:dyDescent="0.3">
      <c r="A62" s="36">
        <v>20985</v>
      </c>
      <c r="B62" s="54"/>
      <c r="C62" s="79" t="s">
        <v>51</v>
      </c>
      <c r="D62" s="54" t="s">
        <v>49</v>
      </c>
      <c r="E62" s="43">
        <v>351</v>
      </c>
      <c r="F62" s="13">
        <v>2332049.0099999998</v>
      </c>
      <c r="G62" s="7">
        <f>F62</f>
        <v>2332049.0099999998</v>
      </c>
      <c r="H62" s="9">
        <f t="shared" si="4"/>
        <v>0</v>
      </c>
    </row>
    <row r="63" spans="1:8" x14ac:dyDescent="0.25">
      <c r="A63" s="33"/>
      <c r="B63" s="41"/>
      <c r="C63" s="91"/>
      <c r="D63" s="55" t="s">
        <v>13</v>
      </c>
      <c r="E63" s="30">
        <v>57</v>
      </c>
      <c r="F63" s="14">
        <v>57972.1</v>
      </c>
      <c r="G63" s="7">
        <f>F63</f>
        <v>57972.1</v>
      </c>
      <c r="H63" s="9">
        <f t="shared" si="4"/>
        <v>0</v>
      </c>
    </row>
    <row r="64" spans="1:8" ht="23.25" x14ac:dyDescent="0.25">
      <c r="A64" s="33"/>
      <c r="B64" s="41"/>
      <c r="C64" s="91"/>
      <c r="D64" s="55" t="s">
        <v>14</v>
      </c>
      <c r="E64" s="30">
        <v>363</v>
      </c>
      <c r="F64" s="13">
        <v>2089102.59</v>
      </c>
      <c r="G64" s="7">
        <f t="shared" ref="G64:G67" si="6">F64</f>
        <v>2089102.59</v>
      </c>
      <c r="H64" s="9">
        <f t="shared" si="4"/>
        <v>0</v>
      </c>
    </row>
    <row r="65" spans="1:8" x14ac:dyDescent="0.25">
      <c r="A65" s="33"/>
      <c r="B65" s="41"/>
      <c r="C65" s="91"/>
      <c r="D65" s="55" t="s">
        <v>15</v>
      </c>
      <c r="E65" s="30">
        <v>44</v>
      </c>
      <c r="F65" s="14">
        <v>37866.080000000002</v>
      </c>
      <c r="G65" s="7">
        <f t="shared" si="6"/>
        <v>37866.080000000002</v>
      </c>
      <c r="H65" s="9">
        <f t="shared" si="4"/>
        <v>0</v>
      </c>
    </row>
    <row r="66" spans="1:8" x14ac:dyDescent="0.25">
      <c r="A66" s="33"/>
      <c r="B66" s="41"/>
      <c r="C66" s="91"/>
      <c r="D66" s="55" t="s">
        <v>37</v>
      </c>
      <c r="E66" s="30">
        <v>394</v>
      </c>
      <c r="F66" s="14">
        <v>998022.82</v>
      </c>
      <c r="G66" s="7">
        <f t="shared" si="6"/>
        <v>998022.82</v>
      </c>
      <c r="H66" s="9">
        <f t="shared" si="4"/>
        <v>0</v>
      </c>
    </row>
    <row r="67" spans="1:8" ht="15.75" thickBot="1" x14ac:dyDescent="0.3">
      <c r="A67" s="34"/>
      <c r="B67" s="56"/>
      <c r="C67" s="92"/>
      <c r="D67" s="57" t="s">
        <v>16</v>
      </c>
      <c r="E67" s="44">
        <v>1893</v>
      </c>
      <c r="F67" s="20">
        <v>3795916.87</v>
      </c>
      <c r="G67" s="10">
        <f t="shared" si="6"/>
        <v>3795916.87</v>
      </c>
      <c r="H67" s="21">
        <f t="shared" si="4"/>
        <v>0</v>
      </c>
    </row>
    <row r="68" spans="1:8" ht="23.25" thickBot="1" x14ac:dyDescent="0.3">
      <c r="A68" s="58">
        <v>20986</v>
      </c>
      <c r="B68" s="59"/>
      <c r="C68" s="79" t="s">
        <v>57</v>
      </c>
      <c r="D68" s="59" t="s">
        <v>11</v>
      </c>
      <c r="E68" s="31"/>
      <c r="F68" s="17">
        <f>F69+F70+F71+F73+F72</f>
        <v>126432.70999999999</v>
      </c>
      <c r="G68" s="11">
        <f>F68</f>
        <v>126432.70999999999</v>
      </c>
      <c r="H68" s="19">
        <f t="shared" si="4"/>
        <v>0</v>
      </c>
    </row>
    <row r="69" spans="1:8" x14ac:dyDescent="0.25">
      <c r="A69" s="26"/>
      <c r="B69" s="55"/>
      <c r="C69" s="94"/>
      <c r="D69" s="41" t="s">
        <v>10</v>
      </c>
      <c r="E69" s="22">
        <v>32</v>
      </c>
      <c r="F69" s="28">
        <v>58596.18</v>
      </c>
      <c r="G69" s="12">
        <f>F69</f>
        <v>58596.18</v>
      </c>
      <c r="H69" s="24">
        <f t="shared" si="4"/>
        <v>0</v>
      </c>
    </row>
    <row r="70" spans="1:8" x14ac:dyDescent="0.25">
      <c r="A70" s="26"/>
      <c r="B70" s="55"/>
      <c r="C70" s="94"/>
      <c r="D70" s="41" t="s">
        <v>17</v>
      </c>
      <c r="E70" s="22">
        <v>5</v>
      </c>
      <c r="F70" s="28">
        <v>29995.84</v>
      </c>
      <c r="G70" s="12">
        <f t="shared" ref="G70:G73" si="7">F70</f>
        <v>29995.84</v>
      </c>
      <c r="H70" s="24">
        <f t="shared" si="4"/>
        <v>0</v>
      </c>
    </row>
    <row r="71" spans="1:8" x14ac:dyDescent="0.25">
      <c r="A71" s="26"/>
      <c r="B71" s="55"/>
      <c r="C71" s="94"/>
      <c r="D71" s="75" t="s">
        <v>41</v>
      </c>
      <c r="E71" s="22">
        <v>0</v>
      </c>
      <c r="F71" s="18">
        <v>0</v>
      </c>
      <c r="G71" s="12">
        <f t="shared" si="7"/>
        <v>0</v>
      </c>
      <c r="H71" s="24">
        <f t="shared" si="4"/>
        <v>0</v>
      </c>
    </row>
    <row r="72" spans="1:8" x14ac:dyDescent="0.25">
      <c r="A72" s="26"/>
      <c r="B72" s="55"/>
      <c r="C72" s="94"/>
      <c r="D72" s="75" t="s">
        <v>37</v>
      </c>
      <c r="E72" s="22">
        <v>21</v>
      </c>
      <c r="F72" s="18">
        <v>30381.54</v>
      </c>
      <c r="G72" s="12">
        <f t="shared" si="7"/>
        <v>30381.54</v>
      </c>
      <c r="H72" s="24">
        <f t="shared" si="4"/>
        <v>0</v>
      </c>
    </row>
    <row r="73" spans="1:8" x14ac:dyDescent="0.25">
      <c r="A73" s="26"/>
      <c r="B73" s="55"/>
      <c r="C73" s="94"/>
      <c r="D73" s="75" t="s">
        <v>47</v>
      </c>
      <c r="E73" s="22">
        <v>4</v>
      </c>
      <c r="F73" s="18">
        <v>7459.15</v>
      </c>
      <c r="G73" s="12">
        <f t="shared" si="7"/>
        <v>7459.15</v>
      </c>
      <c r="H73" s="24">
        <f t="shared" si="4"/>
        <v>0</v>
      </c>
    </row>
    <row r="74" spans="1:8" x14ac:dyDescent="0.25">
      <c r="A74" s="26"/>
      <c r="B74" s="55"/>
      <c r="C74" s="94"/>
      <c r="D74" s="55" t="s">
        <v>9</v>
      </c>
      <c r="E74" s="22"/>
      <c r="F74" s="13">
        <f>F75+F77+F78+F76</f>
        <v>18794.599999999999</v>
      </c>
      <c r="G74" s="7">
        <f>F74</f>
        <v>18794.599999999999</v>
      </c>
      <c r="H74" s="9">
        <f t="shared" si="4"/>
        <v>0</v>
      </c>
    </row>
    <row r="75" spans="1:8" ht="23.25" x14ac:dyDescent="0.25">
      <c r="A75" s="26"/>
      <c r="B75" s="55"/>
      <c r="C75" s="94"/>
      <c r="D75" s="41" t="s">
        <v>19</v>
      </c>
      <c r="E75" s="22">
        <v>0</v>
      </c>
      <c r="F75" s="18">
        <v>0</v>
      </c>
      <c r="G75" s="12">
        <f>F75</f>
        <v>0</v>
      </c>
      <c r="H75" s="24">
        <f t="shared" si="4"/>
        <v>0</v>
      </c>
    </row>
    <row r="76" spans="1:8" x14ac:dyDescent="0.25">
      <c r="A76" s="26"/>
      <c r="B76" s="55"/>
      <c r="C76" s="94"/>
      <c r="D76" s="41" t="s">
        <v>59</v>
      </c>
      <c r="E76" s="22">
        <v>1</v>
      </c>
      <c r="F76" s="18">
        <v>2304</v>
      </c>
      <c r="G76" s="12">
        <f>F76</f>
        <v>2304</v>
      </c>
      <c r="H76" s="24">
        <f t="shared" si="4"/>
        <v>0</v>
      </c>
    </row>
    <row r="77" spans="1:8" x14ac:dyDescent="0.25">
      <c r="A77" s="26"/>
      <c r="B77" s="55"/>
      <c r="C77" s="94"/>
      <c r="D77" s="41" t="s">
        <v>42</v>
      </c>
      <c r="E77" s="22">
        <v>0</v>
      </c>
      <c r="F77" s="18">
        <v>0</v>
      </c>
      <c r="G77" s="12">
        <f t="shared" ref="G77:G78" si="8">F77</f>
        <v>0</v>
      </c>
      <c r="H77" s="24">
        <f t="shared" si="4"/>
        <v>0</v>
      </c>
    </row>
    <row r="78" spans="1:8" ht="15.75" thickBot="1" x14ac:dyDescent="0.3">
      <c r="A78" s="60"/>
      <c r="B78" s="57"/>
      <c r="C78" s="95"/>
      <c r="D78" s="56" t="s">
        <v>10</v>
      </c>
      <c r="E78" s="37">
        <v>8</v>
      </c>
      <c r="F78" s="15">
        <v>16490.599999999999</v>
      </c>
      <c r="G78" s="16">
        <f t="shared" si="8"/>
        <v>16490.599999999999</v>
      </c>
      <c r="H78" s="27">
        <f t="shared" si="4"/>
        <v>0</v>
      </c>
    </row>
    <row r="79" spans="1:8" ht="23.25" thickBot="1" x14ac:dyDescent="0.3">
      <c r="A79" s="36">
        <v>20995</v>
      </c>
      <c r="B79" s="54"/>
      <c r="C79" s="79" t="s">
        <v>58</v>
      </c>
      <c r="D79" s="55" t="s">
        <v>13</v>
      </c>
      <c r="E79" s="43">
        <v>0</v>
      </c>
      <c r="F79" s="17">
        <v>0</v>
      </c>
      <c r="G79" s="47">
        <f>F79*40%</f>
        <v>0</v>
      </c>
      <c r="H79" s="19">
        <f t="shared" ref="H79:H93" si="9">F79-G79</f>
        <v>0</v>
      </c>
    </row>
    <row r="80" spans="1:8" ht="23.25" x14ac:dyDescent="0.25">
      <c r="A80" s="33"/>
      <c r="B80" s="41"/>
      <c r="C80" s="91"/>
      <c r="D80" s="55" t="s">
        <v>14</v>
      </c>
      <c r="E80" s="30">
        <v>0</v>
      </c>
      <c r="F80" s="13">
        <v>0</v>
      </c>
      <c r="G80" s="12">
        <f>F80</f>
        <v>0</v>
      </c>
      <c r="H80" s="9">
        <f t="shared" si="9"/>
        <v>0</v>
      </c>
    </row>
    <row r="81" spans="1:8" ht="15.75" thickBot="1" x14ac:dyDescent="0.3">
      <c r="A81" s="33"/>
      <c r="B81" s="41"/>
      <c r="C81" s="91"/>
      <c r="D81" s="55" t="s">
        <v>15</v>
      </c>
      <c r="E81" s="30">
        <v>0</v>
      </c>
      <c r="F81" s="14">
        <v>0</v>
      </c>
      <c r="G81" s="12">
        <f t="shared" ref="G81" si="10">F81*40%</f>
        <v>0</v>
      </c>
      <c r="H81" s="9">
        <f t="shared" si="9"/>
        <v>0</v>
      </c>
    </row>
    <row r="82" spans="1:8" ht="23.25" thickBot="1" x14ac:dyDescent="0.3">
      <c r="A82" s="36">
        <v>211134</v>
      </c>
      <c r="B82" s="54"/>
      <c r="C82" s="79" t="s">
        <v>62</v>
      </c>
      <c r="D82" s="59" t="s">
        <v>13</v>
      </c>
      <c r="E82" s="45">
        <v>34</v>
      </c>
      <c r="F82" s="76">
        <v>72555.47</v>
      </c>
      <c r="G82" s="11">
        <v>0</v>
      </c>
      <c r="H82" s="19">
        <f>F82</f>
        <v>72555.47</v>
      </c>
    </row>
    <row r="83" spans="1:8" ht="23.25" x14ac:dyDescent="0.25">
      <c r="A83" s="33"/>
      <c r="B83" s="41"/>
      <c r="C83" s="91"/>
      <c r="D83" s="55" t="s">
        <v>14</v>
      </c>
      <c r="E83" s="30">
        <v>2</v>
      </c>
      <c r="F83" s="13">
        <v>12000</v>
      </c>
      <c r="G83" s="7">
        <v>0</v>
      </c>
      <c r="H83" s="9">
        <f t="shared" ref="H83:H85" si="11">F83</f>
        <v>12000</v>
      </c>
    </row>
    <row r="84" spans="1:8" x14ac:dyDescent="0.25">
      <c r="A84" s="33"/>
      <c r="B84" s="41"/>
      <c r="C84" s="91"/>
      <c r="D84" s="55" t="s">
        <v>15</v>
      </c>
      <c r="E84" s="30">
        <v>395</v>
      </c>
      <c r="F84" s="14">
        <v>1311449.8</v>
      </c>
      <c r="G84" s="7">
        <v>0</v>
      </c>
      <c r="H84" s="9">
        <f t="shared" si="11"/>
        <v>1311449.8</v>
      </c>
    </row>
    <row r="85" spans="1:8" ht="15.75" thickBot="1" x14ac:dyDescent="0.3">
      <c r="A85" s="33"/>
      <c r="B85" s="41"/>
      <c r="C85" s="91"/>
      <c r="D85" s="55" t="s">
        <v>16</v>
      </c>
      <c r="E85" s="44">
        <v>33</v>
      </c>
      <c r="F85" s="20">
        <v>144234.98000000001</v>
      </c>
      <c r="G85" s="10">
        <v>0</v>
      </c>
      <c r="H85" s="21">
        <f t="shared" si="11"/>
        <v>144234.98000000001</v>
      </c>
    </row>
    <row r="86" spans="1:8" ht="23.25" thickBot="1" x14ac:dyDescent="0.3">
      <c r="A86" s="58">
        <v>211135</v>
      </c>
      <c r="B86" s="62"/>
      <c r="C86" s="79" t="s">
        <v>60</v>
      </c>
      <c r="D86" s="63" t="s">
        <v>9</v>
      </c>
      <c r="E86" s="80"/>
      <c r="F86" s="17">
        <f>F87+F89+F88</f>
        <v>4040.9300000000003</v>
      </c>
      <c r="G86" s="11">
        <f>G87+G89</f>
        <v>0</v>
      </c>
      <c r="H86" s="19">
        <f t="shared" si="9"/>
        <v>4040.9300000000003</v>
      </c>
    </row>
    <row r="87" spans="1:8" x14ac:dyDescent="0.25">
      <c r="A87" s="33"/>
      <c r="B87" s="41"/>
      <c r="C87" s="94"/>
      <c r="D87" s="64" t="s">
        <v>10</v>
      </c>
      <c r="E87" s="81">
        <v>1</v>
      </c>
      <c r="F87" s="18">
        <v>1513.43</v>
      </c>
      <c r="G87" s="12">
        <v>0</v>
      </c>
      <c r="H87" s="24">
        <f t="shared" si="9"/>
        <v>1513.43</v>
      </c>
    </row>
    <row r="88" spans="1:8" x14ac:dyDescent="0.25">
      <c r="A88" s="33"/>
      <c r="B88" s="41"/>
      <c r="C88" s="94"/>
      <c r="D88" s="64" t="s">
        <v>40</v>
      </c>
      <c r="E88" s="81">
        <v>1</v>
      </c>
      <c r="F88" s="18">
        <v>1440</v>
      </c>
      <c r="G88" s="12">
        <v>0</v>
      </c>
      <c r="H88" s="24">
        <f t="shared" si="9"/>
        <v>1440</v>
      </c>
    </row>
    <row r="89" spans="1:8" x14ac:dyDescent="0.25">
      <c r="A89" s="33"/>
      <c r="B89" s="41"/>
      <c r="C89" s="94"/>
      <c r="D89" s="64" t="s">
        <v>61</v>
      </c>
      <c r="E89" s="81">
        <v>1</v>
      </c>
      <c r="F89" s="18">
        <v>1087.5</v>
      </c>
      <c r="G89" s="12">
        <v>0</v>
      </c>
      <c r="H89" s="24">
        <f t="shared" si="9"/>
        <v>1087.5</v>
      </c>
    </row>
    <row r="90" spans="1:8" x14ac:dyDescent="0.25">
      <c r="A90" s="33"/>
      <c r="B90" s="41"/>
      <c r="C90" s="94"/>
      <c r="D90" s="65" t="s">
        <v>11</v>
      </c>
      <c r="E90" s="81"/>
      <c r="F90" s="13">
        <f>F91+F92+F93</f>
        <v>16953.28</v>
      </c>
      <c r="G90" s="7">
        <f>G91+G92+G93</f>
        <v>0</v>
      </c>
      <c r="H90" s="9">
        <f t="shared" si="9"/>
        <v>16953.28</v>
      </c>
    </row>
    <row r="91" spans="1:8" x14ac:dyDescent="0.25">
      <c r="A91" s="33"/>
      <c r="B91" s="41"/>
      <c r="C91" s="91"/>
      <c r="D91" s="64" t="s">
        <v>10</v>
      </c>
      <c r="E91" s="81">
        <v>0</v>
      </c>
      <c r="F91" s="18">
        <v>0</v>
      </c>
      <c r="G91" s="12">
        <v>0</v>
      </c>
      <c r="H91" s="24">
        <f t="shared" si="9"/>
        <v>0</v>
      </c>
    </row>
    <row r="92" spans="1:8" x14ac:dyDescent="0.25">
      <c r="A92" s="33"/>
      <c r="B92" s="41"/>
      <c r="C92" s="91"/>
      <c r="D92" s="64" t="s">
        <v>40</v>
      </c>
      <c r="E92" s="81">
        <v>2</v>
      </c>
      <c r="F92" s="18">
        <v>3068</v>
      </c>
      <c r="G92" s="12">
        <v>0</v>
      </c>
      <c r="H92" s="24">
        <f t="shared" si="9"/>
        <v>3068</v>
      </c>
    </row>
    <row r="93" spans="1:8" ht="15.75" thickBot="1" x14ac:dyDescent="0.3">
      <c r="A93" s="34"/>
      <c r="B93" s="56"/>
      <c r="C93" s="92"/>
      <c r="D93" s="61" t="s">
        <v>61</v>
      </c>
      <c r="E93" s="82">
        <v>14</v>
      </c>
      <c r="F93" s="18">
        <v>13885.28</v>
      </c>
      <c r="G93" s="12">
        <v>0</v>
      </c>
      <c r="H93" s="24">
        <f t="shared" si="9"/>
        <v>13885.28</v>
      </c>
    </row>
    <row r="94" spans="1:8" ht="46.5" thickBot="1" x14ac:dyDescent="0.3">
      <c r="A94" s="58">
        <v>211136</v>
      </c>
      <c r="B94" s="54" t="s">
        <v>68</v>
      </c>
      <c r="C94" s="79" t="s">
        <v>67</v>
      </c>
      <c r="D94" s="63" t="s">
        <v>25</v>
      </c>
      <c r="E94" s="80"/>
      <c r="F94" s="77">
        <f>F96</f>
        <v>6515.84</v>
      </c>
      <c r="G94" s="47">
        <v>0</v>
      </c>
      <c r="H94" s="78">
        <f>H96</f>
        <v>6515.84</v>
      </c>
    </row>
    <row r="95" spans="1:8" ht="34.5" x14ac:dyDescent="0.25">
      <c r="A95" s="26"/>
      <c r="B95" s="55"/>
      <c r="C95" s="94"/>
      <c r="D95" s="64" t="s">
        <v>27</v>
      </c>
      <c r="E95" s="81"/>
      <c r="F95" s="18">
        <v>0</v>
      </c>
      <c r="G95" s="12">
        <v>0</v>
      </c>
      <c r="H95" s="24">
        <v>0</v>
      </c>
    </row>
    <row r="96" spans="1:8" ht="35.25" thickBot="1" x14ac:dyDescent="0.3">
      <c r="A96" s="34"/>
      <c r="B96" s="56"/>
      <c r="C96" s="92"/>
      <c r="D96" s="61" t="s">
        <v>26</v>
      </c>
      <c r="E96" s="82">
        <v>3</v>
      </c>
      <c r="F96" s="15">
        <v>6515.84</v>
      </c>
      <c r="G96" s="16">
        <v>0</v>
      </c>
      <c r="H96" s="27">
        <f>F96</f>
        <v>6515.84</v>
      </c>
    </row>
    <row r="97" spans="1:8" ht="23.25" thickBot="1" x14ac:dyDescent="0.3">
      <c r="A97" s="36">
        <v>221265</v>
      </c>
      <c r="B97" s="54"/>
      <c r="C97" s="79" t="s">
        <v>63</v>
      </c>
      <c r="D97" s="59" t="s">
        <v>13</v>
      </c>
      <c r="E97" s="45">
        <v>17</v>
      </c>
      <c r="F97" s="76">
        <v>16177</v>
      </c>
      <c r="G97" s="11">
        <v>0</v>
      </c>
      <c r="H97" s="19">
        <f>F97</f>
        <v>16177</v>
      </c>
    </row>
    <row r="98" spans="1:8" ht="15.75" thickBot="1" x14ac:dyDescent="0.3">
      <c r="A98" s="34"/>
      <c r="B98" s="56"/>
      <c r="C98" s="92"/>
      <c r="D98" s="57" t="s">
        <v>16</v>
      </c>
      <c r="E98" s="44">
        <v>786</v>
      </c>
      <c r="F98" s="13">
        <v>2414882.2000000002</v>
      </c>
      <c r="G98" s="7">
        <v>0</v>
      </c>
      <c r="H98" s="9">
        <f t="shared" ref="H98" si="12">F98</f>
        <v>2414882.2000000002</v>
      </c>
    </row>
    <row r="99" spans="1:8" ht="34.5" thickBot="1" x14ac:dyDescent="0.3">
      <c r="A99" s="58">
        <v>221266</v>
      </c>
      <c r="B99" s="62"/>
      <c r="C99" s="79" t="s">
        <v>64</v>
      </c>
      <c r="D99" s="63" t="s">
        <v>9</v>
      </c>
      <c r="E99" s="45"/>
      <c r="F99" s="17">
        <f>F100</f>
        <v>1681.98</v>
      </c>
      <c r="G99" s="11">
        <f t="shared" ref="G99:H99" si="13">G100</f>
        <v>0</v>
      </c>
      <c r="H99" s="19">
        <f t="shared" si="13"/>
        <v>1681.98</v>
      </c>
    </row>
    <row r="100" spans="1:8" x14ac:dyDescent="0.25">
      <c r="A100" s="33"/>
      <c r="B100" s="41"/>
      <c r="C100" s="94"/>
      <c r="D100" s="64" t="s">
        <v>10</v>
      </c>
      <c r="E100" s="30">
        <v>2</v>
      </c>
      <c r="F100" s="18">
        <v>1681.98</v>
      </c>
      <c r="G100" s="12">
        <v>0</v>
      </c>
      <c r="H100" s="24">
        <f t="shared" ref="H100:H102" si="14">F100-G100</f>
        <v>1681.98</v>
      </c>
    </row>
    <row r="101" spans="1:8" x14ac:dyDescent="0.25">
      <c r="A101" s="33"/>
      <c r="B101" s="41"/>
      <c r="C101" s="94"/>
      <c r="D101" s="65" t="s">
        <v>11</v>
      </c>
      <c r="E101" s="30"/>
      <c r="F101" s="13">
        <f>F102</f>
        <v>66063.89</v>
      </c>
      <c r="G101" s="7">
        <f t="shared" ref="G101:H101" si="15">G102</f>
        <v>0</v>
      </c>
      <c r="H101" s="9">
        <f t="shared" si="15"/>
        <v>66063.89</v>
      </c>
    </row>
    <row r="102" spans="1:8" ht="15.75" thickBot="1" x14ac:dyDescent="0.3">
      <c r="A102" s="34"/>
      <c r="B102" s="56"/>
      <c r="C102" s="92"/>
      <c r="D102" s="61" t="s">
        <v>10</v>
      </c>
      <c r="E102" s="44">
        <v>23</v>
      </c>
      <c r="F102" s="18">
        <v>66063.89</v>
      </c>
      <c r="G102" s="12">
        <v>0</v>
      </c>
      <c r="H102" s="24">
        <f t="shared" si="14"/>
        <v>66063.89</v>
      </c>
    </row>
    <row r="103" spans="1:8" ht="46.5" thickBot="1" x14ac:dyDescent="0.3">
      <c r="A103" s="58">
        <v>221297</v>
      </c>
      <c r="B103" s="54" t="s">
        <v>66</v>
      </c>
      <c r="C103" s="79" t="s">
        <v>65</v>
      </c>
      <c r="D103" s="59" t="s">
        <v>25</v>
      </c>
      <c r="E103" s="45"/>
      <c r="F103" s="77">
        <f>F104</f>
        <v>28368.54</v>
      </c>
      <c r="G103" s="47">
        <v>0</v>
      </c>
      <c r="H103" s="78">
        <f>H104</f>
        <v>28368.54</v>
      </c>
    </row>
    <row r="104" spans="1:8" ht="35.25" thickBot="1" x14ac:dyDescent="0.3">
      <c r="A104" s="34"/>
      <c r="B104" s="56"/>
      <c r="C104" s="92"/>
      <c r="D104" s="56" t="s">
        <v>26</v>
      </c>
      <c r="E104" s="44">
        <v>9</v>
      </c>
      <c r="F104" s="15">
        <v>28368.54</v>
      </c>
      <c r="G104" s="16">
        <v>0</v>
      </c>
      <c r="H104" s="27">
        <f>F104</f>
        <v>28368.54</v>
      </c>
    </row>
    <row r="105" spans="1:8" x14ac:dyDescent="0.25">
      <c r="E105" s="87"/>
    </row>
  </sheetData>
  <mergeCells count="7">
    <mergeCell ref="F2:H2"/>
    <mergeCell ref="A3:A4"/>
    <mergeCell ref="B3:B4"/>
    <mergeCell ref="C3:C4"/>
    <mergeCell ref="D3:D4"/>
    <mergeCell ref="E3:E4"/>
    <mergeCell ref="F3:H3"/>
  </mergeCells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ESITAMISEKS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Noorkõiv</dc:creator>
  <cp:lastModifiedBy>Helle Rebane</cp:lastModifiedBy>
  <cp:lastPrinted>2019-04-03T11:49:38Z</cp:lastPrinted>
  <dcterms:created xsi:type="dcterms:W3CDTF">2017-04-26T07:43:58Z</dcterms:created>
  <dcterms:modified xsi:type="dcterms:W3CDTF">2024-04-18T06:51:33Z</dcterms:modified>
</cp:coreProperties>
</file>